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Sheet1!$A$1:$L$78</definedName>
  </definedNames>
  <calcPr calcId="145621"/>
</workbook>
</file>

<file path=xl/calcChain.xml><?xml version="1.0" encoding="utf-8"?>
<calcChain xmlns="http://schemas.openxmlformats.org/spreadsheetml/2006/main">
  <c r="E64" i="1" l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H78" i="1" s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I78" i="1"/>
  <c r="J78" i="1"/>
  <c r="K78" i="1"/>
  <c r="H34" i="1"/>
  <c r="E62" i="1"/>
  <c r="F62" i="1"/>
  <c r="G62" i="1"/>
  <c r="H62" i="1"/>
</calcChain>
</file>

<file path=xl/sharedStrings.xml><?xml version="1.0" encoding="utf-8"?>
<sst xmlns="http://schemas.openxmlformats.org/spreadsheetml/2006/main" count="136" uniqueCount="80">
  <si>
    <t>Strateginio tikslo kodas</t>
  </si>
  <si>
    <t>Programos kodas</t>
  </si>
  <si>
    <t>Programos pavadinimas</t>
  </si>
  <si>
    <t>Finansavimo šaltinis</t>
  </si>
  <si>
    <t>Iš viso</t>
  </si>
  <si>
    <t>Iš jų</t>
  </si>
  <si>
    <t>išlaidoms</t>
  </si>
  <si>
    <t>turtui įsigyti</t>
  </si>
  <si>
    <t>iš viso</t>
  </si>
  <si>
    <t>iš jų darbo užmokesčiui</t>
  </si>
  <si>
    <t>SB</t>
  </si>
  <si>
    <t>PSDF</t>
  </si>
  <si>
    <t>SP</t>
  </si>
  <si>
    <t>SB (deleg)</t>
  </si>
  <si>
    <t>Iš viso:</t>
  </si>
  <si>
    <t>x</t>
  </si>
  <si>
    <t>MK</t>
  </si>
  <si>
    <t>KD</t>
  </si>
  <si>
    <t>BP</t>
  </si>
  <si>
    <t>ES</t>
  </si>
  <si>
    <t>Tarp jų:</t>
  </si>
  <si>
    <t>Savivaldybės biudžeto lėšos</t>
  </si>
  <si>
    <t>Mokinio krepšelio lėšos</t>
  </si>
  <si>
    <t>Specialiosios programos lėšos</t>
  </si>
  <si>
    <t>Kelių priežiūros ir plėtros programos lėšos</t>
  </si>
  <si>
    <t>Europos Sąjungos paramos lėšos</t>
  </si>
  <si>
    <t>Iš viso programoms:</t>
  </si>
  <si>
    <t>VB</t>
  </si>
  <si>
    <t>KT</t>
  </si>
  <si>
    <t>SB (VIP)</t>
  </si>
  <si>
    <t>SB (AA)</t>
  </si>
  <si>
    <t xml:space="preserve">Ugdymo kokybės ir mokymosi aplinkos užtikrinimo programa </t>
  </si>
  <si>
    <t>Socialinės paramos ir sveikatos apsaugos paslaugų kokybės gerinimo programa</t>
  </si>
  <si>
    <t>Savivaldybės pagrindinių funkcijų vykdymo programa</t>
  </si>
  <si>
    <t xml:space="preserve">Kultūros, sporto, bendruomenės, vaikų ir jaunimo gyvenimo aktyvinimo  programa </t>
  </si>
  <si>
    <t>Rajono infrastruktūros objektų priežiūros, plėtros ir modernizavimo programa</t>
  </si>
  <si>
    <t>Kaimo plėtros, aplinkos apsaugos ir verslo skatinimo programa</t>
  </si>
  <si>
    <t>Valstybės deleguotom funkcijom vykdyti</t>
  </si>
  <si>
    <t>Banko paskolos lėšos</t>
  </si>
  <si>
    <t>Kitos lėšos</t>
  </si>
  <si>
    <t>Privalomojo sveikatos draudimo fondo lėšos</t>
  </si>
  <si>
    <t>Aplinkos apsaugos rėmimo specialioji programa</t>
  </si>
  <si>
    <t>Valstybės investicijų programos lėšos</t>
  </si>
  <si>
    <t>PF</t>
  </si>
  <si>
    <t>AM</t>
  </si>
  <si>
    <t>Aplinkos ministerija</t>
  </si>
  <si>
    <t>SB(VIP)</t>
  </si>
  <si>
    <t>Valstybės biudžėto lėšos</t>
  </si>
  <si>
    <t>1 lentelė</t>
  </si>
  <si>
    <t>VIP</t>
  </si>
  <si>
    <t>tūkst. Eur</t>
  </si>
  <si>
    <t>SB(delg)</t>
  </si>
  <si>
    <t>2017-2019-ŲJŲ M. PROGRAMŲ ASIGNAVIMŲ SUVESTINĖ</t>
  </si>
  <si>
    <t>PF.</t>
  </si>
  <si>
    <t xml:space="preserve"> viso</t>
  </si>
  <si>
    <t>pastaba</t>
  </si>
  <si>
    <t>2017-ųjų m. patvirtinta taryboje 2017-03-31</t>
  </si>
  <si>
    <t xml:space="preserve">PATVIRTINTA
Rokiškio rajono savivaldybės tarybos
</t>
  </si>
  <si>
    <t>Šalpos ir administravimo išlaidos( priklauso nuo gavėjų skaičiaus)</t>
  </si>
  <si>
    <t xml:space="preserve">J.Tumo- Vaižganto gim. </t>
  </si>
  <si>
    <t>1372/472,0</t>
  </si>
  <si>
    <t>Baseino lėšos/ J.Keliuočio bibliotekai</t>
  </si>
  <si>
    <t>403,4/90,0</t>
  </si>
  <si>
    <t>neveiksnių asmenų būlkės peržiūrėjimas</t>
  </si>
  <si>
    <t>lėšos soc. paslaugoms</t>
  </si>
  <si>
    <t>Projektui Urbanistinės teritorijos plėtra 3 etapas</t>
  </si>
  <si>
    <t xml:space="preserve">Baseino prisidėjimui/bibliotekos prisidėjimas </t>
  </si>
  <si>
    <t>Kaimo plėtros projektų lėšos persikėlė į 2018 m.</t>
  </si>
  <si>
    <t>Padidėjo metų pabaigoje pagal faktą</t>
  </si>
  <si>
    <t>nuo 2017-01-01 d. padidėjo vieno mokinio finansavimas</t>
  </si>
  <si>
    <t>Nuo 2017 m prisidėjo finansavimas neformaliam švietimui ir mokytojų darbo užmokesčiui( 7 Eur)</t>
  </si>
  <si>
    <t>Lėšos skirtos Visuomenės sveikatos biurui ir  Rokiškio socialinės paramos centro paslaugų plėtrai.</t>
  </si>
  <si>
    <t>Gauta suma Iš ŽŪM</t>
  </si>
  <si>
    <t>( lėšos kurias pie vandens projektų prisideda UAB " Rokiškio vandenys"</t>
  </si>
  <si>
    <t>projektams prisidėti</t>
  </si>
  <si>
    <t>KIT</t>
  </si>
  <si>
    <t>Projektui Pergalėsg.Kalnų g., Pavasario g. rekonstravimas</t>
  </si>
  <si>
    <t>J.Keliuočio bibliotekai</t>
  </si>
  <si>
    <t>2017-ųjų m. patvirtinta TS Nr.16 2017-02-24 ( planas)</t>
  </si>
  <si>
    <t>pagal 2017 m.  Valstybės ir  savivaldybių biudžeto  finansinių rodiklių įstatymo nuostatomis, savivaldybė nebegali skolintis iš bankų, reikalingos lėos bus prašomos iš Viešųjų investicijų plėtros agentūros   dotacija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</si>
</sst>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(* #,##0.00_);_(* \(#,##0.00\);_(* &quot;-&quot;??_);_(@_)"/>
  </numFmts>
  <fonts count="3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rgb="FFFF0000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9" fillId="0" borderId="0" applyNumberFormat="0" applyFill="0" applyBorder="0" applyAlignment="0" applyProtection="0"/>
    <xf numFmtId="0" fontId="26" fillId="20" borderId="6" applyNumberFormat="0" applyAlignment="0" applyProtection="0"/>
    <xf numFmtId="0" fontId="23" fillId="7" borderId="4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8" applyNumberFormat="0" applyFont="0" applyAlignment="0" applyProtection="0"/>
    <xf numFmtId="0" fontId="26" fillId="20" borderId="6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16" fillId="20" borderId="4" applyNumberFormat="0" applyAlignment="0" applyProtection="0"/>
    <xf numFmtId="0" fontId="28" fillId="0" borderId="9" applyNumberFormat="0" applyFill="0" applyAlignment="0" applyProtection="0"/>
    <xf numFmtId="0" fontId="24" fillId="0" borderId="7" applyNumberFormat="0" applyFill="0" applyAlignment="0" applyProtection="0"/>
    <xf numFmtId="0" fontId="17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0" fillId="0" borderId="0"/>
    <xf numFmtId="0" fontId="2" fillId="0" borderId="0"/>
    <xf numFmtId="0" fontId="33" fillId="0" borderId="0"/>
    <xf numFmtId="16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2" fillId="0" borderId="0"/>
    <xf numFmtId="0" fontId="1" fillId="0" borderId="0"/>
    <xf numFmtId="0" fontId="34" fillId="0" borderId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2" fontId="31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2" fontId="9" fillId="24" borderId="18" xfId="0" applyNumberFormat="1" applyFont="1" applyFill="1" applyBorder="1" applyAlignment="1">
      <alignment horizontal="center" vertical="center"/>
    </xf>
    <xf numFmtId="2" fontId="35" fillId="24" borderId="18" xfId="90" applyNumberFormat="1" applyFont="1" applyFill="1" applyBorder="1" applyAlignment="1">
      <alignment horizontal="center" vertical="center" wrapText="1"/>
    </xf>
    <xf numFmtId="2" fontId="12" fillId="24" borderId="18" xfId="0" applyNumberFormat="1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9" fillId="24" borderId="18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36" fillId="0" borderId="18" xfId="0" applyNumberFormat="1" applyFont="1" applyFill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35" fillId="0" borderId="18" xfId="86" applyNumberFormat="1" applyFont="1" applyFill="1" applyBorder="1" applyAlignment="1">
      <alignment horizontal="center" vertical="center" wrapText="1"/>
    </xf>
    <xf numFmtId="2" fontId="35" fillId="0" borderId="18" xfId="9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2" fontId="38" fillId="0" borderId="18" xfId="0" applyNumberFormat="1" applyFont="1" applyFill="1" applyBorder="1" applyAlignment="1">
      <alignment horizontal="center" vertical="center"/>
    </xf>
    <xf numFmtId="2" fontId="35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24" borderId="42" xfId="0" applyFont="1" applyFill="1" applyBorder="1" applyAlignment="1">
      <alignment horizontal="right" vertical="center" wrapText="1"/>
    </xf>
    <xf numFmtId="0" fontId="9" fillId="24" borderId="43" xfId="0" applyFont="1" applyFill="1" applyBorder="1" applyAlignment="1">
      <alignment horizontal="right" vertical="center" wrapText="1"/>
    </xf>
    <xf numFmtId="0" fontId="9" fillId="24" borderId="44" xfId="0" applyFont="1" applyFill="1" applyBorder="1" applyAlignment="1">
      <alignment horizontal="right" vertical="center" wrapText="1"/>
    </xf>
    <xf numFmtId="0" fontId="9" fillId="24" borderId="25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9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24" borderId="24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2" fontId="9" fillId="24" borderId="14" xfId="0" applyNumberFormat="1" applyFont="1" applyFill="1" applyBorder="1" applyAlignment="1">
      <alignment horizontal="center" vertical="center"/>
    </xf>
    <xf numFmtId="2" fontId="9" fillId="24" borderId="19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35" fillId="0" borderId="14" xfId="90" applyNumberFormat="1" applyFont="1" applyFill="1" applyBorder="1" applyAlignment="1">
      <alignment horizontal="center" vertical="center" wrapText="1"/>
    </xf>
    <xf numFmtId="2" fontId="35" fillId="0" borderId="19" xfId="90" applyNumberFormat="1" applyFont="1" applyFill="1" applyBorder="1" applyAlignment="1">
      <alignment horizontal="center" vertical="center" wrapText="1"/>
    </xf>
    <xf numFmtId="2" fontId="35" fillId="24" borderId="14" xfId="90" applyNumberFormat="1" applyFont="1" applyFill="1" applyBorder="1" applyAlignment="1">
      <alignment horizontal="center" vertical="center" wrapText="1"/>
    </xf>
    <xf numFmtId="2" fontId="35" fillId="24" borderId="19" xfId="9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12" fillId="24" borderId="14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</cellXfs>
  <cellStyles count="95">
    <cellStyle name="1 antraštė" xfId="1" builtinId="16" customBuiltin="1"/>
    <cellStyle name="2 antraštė" xfId="2" builtinId="17" customBuiltin="1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– paryškinimas 1" xfId="9" builtinId="30" customBuiltin="1"/>
    <cellStyle name="20% – paryškinimas 2" xfId="10" builtinId="34" customBuiltin="1"/>
    <cellStyle name="20% – paryškinimas 3" xfId="11" builtinId="38" customBuiltin="1"/>
    <cellStyle name="20% – paryškinimas 4" xfId="12" builtinId="42" customBuiltin="1"/>
    <cellStyle name="20% – paryškinimas 5" xfId="13" builtinId="46" customBuiltin="1"/>
    <cellStyle name="20% – paryškinimas 6" xfId="14" builtinId="50" customBuiltin="1"/>
    <cellStyle name="3 antraštė" xfId="15" builtinId="18" customBuiltin="1"/>
    <cellStyle name="4 antraštė" xfId="16" builtinId="19" customBuiltin="1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– paryškinimas 1" xfId="23" builtinId="31" customBuiltin="1"/>
    <cellStyle name="40% – paryškinimas 2" xfId="24" builtinId="35" customBuiltin="1"/>
    <cellStyle name="40% – paryškinimas 3" xfId="25" builtinId="39" customBuiltin="1"/>
    <cellStyle name="40% – paryškinimas 4" xfId="26" builtinId="43" customBuiltin="1"/>
    <cellStyle name="40% – paryškinimas 5" xfId="27" builtinId="47" customBuiltin="1"/>
    <cellStyle name="40% – paryškinimas 6" xfId="28" builtinId="51" customBuiltin="1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– paryškinimas 1" xfId="35" builtinId="32" customBuiltin="1"/>
    <cellStyle name="60% – paryškinimas 2" xfId="36" builtinId="36" customBuiltin="1"/>
    <cellStyle name="60% – paryškinimas 3" xfId="37" builtinId="40" customBuiltin="1"/>
    <cellStyle name="60% – paryškinimas 4" xfId="38" builtinId="44" customBuiltin="1"/>
    <cellStyle name="60% – paryškinimas 5" xfId="39" builtinId="48" customBuiltin="1"/>
    <cellStyle name="60% – paryškinimas 6" xfId="40" builtinId="52" customBuiltin="1"/>
    <cellStyle name="Accent1" xfId="41"/>
    <cellStyle name="Accent2" xfId="42"/>
    <cellStyle name="Accent3" xfId="43"/>
    <cellStyle name="Accent4" xfId="44"/>
    <cellStyle name="Accent5" xfId="45"/>
    <cellStyle name="Accent6" xfId="46"/>
    <cellStyle name="Aiškinamasis tekstas" xfId="47" builtinId="53" customBuiltin="1"/>
    <cellStyle name="Bad" xfId="48"/>
    <cellStyle name="Blogas" xfId="49" builtinId="27" customBuiltin="1"/>
    <cellStyle name="Calculation" xfId="50"/>
    <cellStyle name="Check Cell" xfId="51"/>
    <cellStyle name="Explanatory Text" xfId="52"/>
    <cellStyle name="Geras" xfId="53" builtinId="26" customBuiltin="1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Įprastas" xfId="0" builtinId="0"/>
    <cellStyle name="Įprastas 2" xfId="86"/>
    <cellStyle name="Įprastas 2 2" xfId="92"/>
    <cellStyle name="Įprastas 3" xfId="85"/>
    <cellStyle name="Įprastas 3 2" xfId="90"/>
    <cellStyle name="Įprastas 4" xfId="91"/>
    <cellStyle name="Įspėjimo tekstas" xfId="60" builtinId="11" customBuiltin="1"/>
    <cellStyle name="Išvestis" xfId="61" builtinId="21" customBuiltin="1"/>
    <cellStyle name="Įvestis" xfId="62" builtinId="20" customBuiltin="1"/>
    <cellStyle name="Kablelis 2" xfId="88"/>
    <cellStyle name="Kablelis 2 2" xfId="94"/>
    <cellStyle name="Kablelis 3" xfId="87"/>
    <cellStyle name="Kablelis 3 2" xfId="93"/>
    <cellStyle name="Linked Cell" xfId="63"/>
    <cellStyle name="Neutral" xfId="64"/>
    <cellStyle name="Neutralus" xfId="65" builtinId="28" customBuiltin="1"/>
    <cellStyle name="Normal_3_5 Programos 1 lentele" xfId="89"/>
    <cellStyle name="Note" xfId="66"/>
    <cellStyle name="Output" xfId="67"/>
    <cellStyle name="Paprastas 2" xfId="84"/>
    <cellStyle name="Paprastas 3" xfId="83"/>
    <cellStyle name="Paryškinimas 1" xfId="68" builtinId="29" customBuiltin="1"/>
    <cellStyle name="Paryškinimas 2" xfId="69" builtinId="33" customBuiltin="1"/>
    <cellStyle name="Paryškinimas 3" xfId="70" builtinId="37" customBuiltin="1"/>
    <cellStyle name="Paryškinimas 4" xfId="71" builtinId="41" customBuiltin="1"/>
    <cellStyle name="Paryškinimas 5" xfId="72" builtinId="45" customBuiltin="1"/>
    <cellStyle name="Paryškinimas 6" xfId="73" builtinId="49" customBuiltin="1"/>
    <cellStyle name="Pastaba" xfId="74" builtinId="10" customBuiltin="1"/>
    <cellStyle name="Pavadinimas" xfId="75" builtinId="15" customBuiltin="1"/>
    <cellStyle name="Skaičiavimas" xfId="76" builtinId="22" customBuiltin="1"/>
    <cellStyle name="Suma" xfId="77" builtinId="25" customBuiltin="1"/>
    <cellStyle name="Susietas langelis" xfId="78" builtinId="24" customBuiltin="1"/>
    <cellStyle name="Tikrinimo langelis" xfId="79" builtinId="23" customBuiltin="1"/>
    <cellStyle name="Title" xfId="80"/>
    <cellStyle name="Total" xfId="81"/>
    <cellStyle name="Warning Text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zoomScaleSheetLayoutView="100" workbookViewId="0"/>
  </sheetViews>
  <sheetFormatPr defaultRowHeight="12.75" x14ac:dyDescent="0.2"/>
  <cols>
    <col min="1" max="1" width="5.28515625" customWidth="1"/>
    <col min="2" max="2" width="5.5703125" customWidth="1"/>
    <col min="3" max="3" width="22.140625" customWidth="1"/>
    <col min="5" max="6" width="8.140625" customWidth="1"/>
    <col min="7" max="8" width="9" bestFit="1" customWidth="1"/>
    <col min="9" max="9" width="10" customWidth="1"/>
    <col min="10" max="10" width="8.5703125" customWidth="1"/>
    <col min="11" max="11" width="9.42578125" customWidth="1"/>
    <col min="12" max="12" width="28" customWidth="1"/>
  </cols>
  <sheetData>
    <row r="1" spans="1:13" ht="46.5" customHeight="1" x14ac:dyDescent="0.2">
      <c r="A1" s="1"/>
      <c r="B1" s="1"/>
      <c r="C1" s="1"/>
      <c r="D1" s="1"/>
      <c r="E1" s="1"/>
      <c r="F1" s="1"/>
      <c r="G1" s="1"/>
      <c r="H1" s="1"/>
      <c r="I1" s="2"/>
      <c r="J1" s="62" t="s">
        <v>57</v>
      </c>
      <c r="K1" s="62"/>
      <c r="L1" s="62"/>
    </row>
    <row r="2" spans="1:13" ht="21.75" customHeight="1" x14ac:dyDescent="0.2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 ht="14.25" x14ac:dyDescent="0.2">
      <c r="A3" s="64" t="s">
        <v>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ht="15" customHeight="1" thickBot="1" x14ac:dyDescent="0.25">
      <c r="A4" s="48" t="s">
        <v>50</v>
      </c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</row>
    <row r="5" spans="1:13" ht="27" customHeight="1" x14ac:dyDescent="0.2">
      <c r="A5" s="68" t="s">
        <v>0</v>
      </c>
      <c r="B5" s="71" t="s">
        <v>1</v>
      </c>
      <c r="C5" s="65" t="s">
        <v>2</v>
      </c>
      <c r="D5" s="76" t="s">
        <v>3</v>
      </c>
      <c r="E5" s="85" t="s">
        <v>78</v>
      </c>
      <c r="F5" s="86"/>
      <c r="G5" s="86"/>
      <c r="H5" s="87"/>
      <c r="I5" s="82" t="s">
        <v>56</v>
      </c>
      <c r="J5" s="83"/>
      <c r="K5" s="83"/>
      <c r="L5" s="84"/>
    </row>
    <row r="6" spans="1:13" ht="18.75" customHeight="1" x14ac:dyDescent="0.2">
      <c r="A6" s="69"/>
      <c r="B6" s="72"/>
      <c r="C6" s="66"/>
      <c r="D6" s="77"/>
      <c r="E6" s="79" t="s">
        <v>4</v>
      </c>
      <c r="F6" s="89" t="s">
        <v>5</v>
      </c>
      <c r="G6" s="91"/>
      <c r="H6" s="91"/>
      <c r="I6" s="88" t="s">
        <v>54</v>
      </c>
      <c r="J6" s="88" t="s">
        <v>8</v>
      </c>
      <c r="K6" s="88" t="s">
        <v>55</v>
      </c>
      <c r="L6" s="88"/>
    </row>
    <row r="7" spans="1:13" ht="26.25" customHeight="1" x14ac:dyDescent="0.2">
      <c r="A7" s="69"/>
      <c r="B7" s="72"/>
      <c r="C7" s="66"/>
      <c r="D7" s="77"/>
      <c r="E7" s="80"/>
      <c r="F7" s="89" t="s">
        <v>6</v>
      </c>
      <c r="G7" s="90"/>
      <c r="H7" s="92" t="s">
        <v>7</v>
      </c>
      <c r="I7" s="88"/>
      <c r="J7" s="88"/>
      <c r="K7" s="88"/>
      <c r="L7" s="88"/>
    </row>
    <row r="8" spans="1:13" ht="49.5" customHeight="1" thickBot="1" x14ac:dyDescent="0.25">
      <c r="A8" s="70"/>
      <c r="B8" s="73"/>
      <c r="C8" s="67"/>
      <c r="D8" s="78"/>
      <c r="E8" s="81"/>
      <c r="F8" s="19" t="s">
        <v>8</v>
      </c>
      <c r="G8" s="19" t="s">
        <v>9</v>
      </c>
      <c r="H8" s="93"/>
      <c r="I8" s="88"/>
      <c r="J8" s="88"/>
      <c r="K8" s="88"/>
      <c r="L8" s="88"/>
    </row>
    <row r="9" spans="1:13" ht="12.75" customHeight="1" x14ac:dyDescent="0.2">
      <c r="A9" s="50">
        <v>1</v>
      </c>
      <c r="B9" s="53">
        <v>1</v>
      </c>
      <c r="C9" s="56" t="s">
        <v>33</v>
      </c>
      <c r="D9" s="30" t="s">
        <v>10</v>
      </c>
      <c r="E9" s="31">
        <v>2343.81</v>
      </c>
      <c r="F9" s="31">
        <v>2333.81</v>
      </c>
      <c r="G9" s="31">
        <v>1328.44</v>
      </c>
      <c r="H9" s="26">
        <v>10</v>
      </c>
      <c r="I9" s="26"/>
      <c r="J9" s="26"/>
      <c r="K9" s="74"/>
      <c r="L9" s="75"/>
    </row>
    <row r="10" spans="1:13" x14ac:dyDescent="0.2">
      <c r="A10" s="51"/>
      <c r="B10" s="54"/>
      <c r="C10" s="57"/>
      <c r="D10" s="29" t="s">
        <v>13</v>
      </c>
      <c r="E10" s="7">
        <v>1071.19</v>
      </c>
      <c r="F10" s="7">
        <v>1071.19</v>
      </c>
      <c r="G10" s="7">
        <v>721.9</v>
      </c>
      <c r="H10" s="20">
        <v>0</v>
      </c>
      <c r="I10" s="20"/>
      <c r="J10" s="20"/>
      <c r="K10" s="74"/>
      <c r="L10" s="75"/>
    </row>
    <row r="11" spans="1:13" x14ac:dyDescent="0.2">
      <c r="A11" s="51"/>
      <c r="B11" s="54"/>
      <c r="C11" s="57"/>
      <c r="D11" s="29" t="s">
        <v>12</v>
      </c>
      <c r="E11" s="20">
        <v>30</v>
      </c>
      <c r="F11" s="20">
        <v>30</v>
      </c>
      <c r="G11" s="20">
        <v>2</v>
      </c>
      <c r="H11" s="20">
        <v>0</v>
      </c>
      <c r="I11" s="20"/>
      <c r="J11" s="20"/>
      <c r="K11" s="74"/>
      <c r="L11" s="75"/>
      <c r="M11" s="15"/>
    </row>
    <row r="12" spans="1:13" ht="27.75" customHeight="1" x14ac:dyDescent="0.2">
      <c r="A12" s="51"/>
      <c r="B12" s="54"/>
      <c r="C12" s="57"/>
      <c r="D12" s="29" t="s">
        <v>27</v>
      </c>
      <c r="E12" s="20">
        <v>110</v>
      </c>
      <c r="F12" s="20">
        <v>110</v>
      </c>
      <c r="G12" s="20">
        <v>55</v>
      </c>
      <c r="H12" s="20">
        <v>0</v>
      </c>
      <c r="I12" s="20">
        <v>13.6</v>
      </c>
      <c r="J12" s="20">
        <v>123.6</v>
      </c>
      <c r="K12" s="74" t="s">
        <v>58</v>
      </c>
      <c r="L12" s="75"/>
    </row>
    <row r="13" spans="1:13" x14ac:dyDescent="0.2">
      <c r="A13" s="51"/>
      <c r="B13" s="54"/>
      <c r="C13" s="57"/>
      <c r="D13" s="29" t="s">
        <v>43</v>
      </c>
      <c r="E13" s="20">
        <v>0</v>
      </c>
      <c r="F13" s="20">
        <v>0</v>
      </c>
      <c r="G13" s="20">
        <v>0</v>
      </c>
      <c r="H13" s="20">
        <v>0</v>
      </c>
      <c r="I13" s="20"/>
      <c r="J13" s="20"/>
      <c r="K13" s="74"/>
      <c r="L13" s="75"/>
    </row>
    <row r="14" spans="1:13" x14ac:dyDescent="0.2">
      <c r="A14" s="51"/>
      <c r="B14" s="54"/>
      <c r="C14" s="57"/>
      <c r="D14" s="29" t="s">
        <v>19</v>
      </c>
      <c r="E14" s="20">
        <v>55.7</v>
      </c>
      <c r="F14" s="20">
        <v>55.7</v>
      </c>
      <c r="G14" s="20">
        <v>0</v>
      </c>
      <c r="H14" s="20">
        <v>0</v>
      </c>
      <c r="I14" s="20"/>
      <c r="J14" s="20"/>
      <c r="K14" s="74"/>
      <c r="L14" s="75"/>
    </row>
    <row r="15" spans="1:13" ht="66.75" customHeight="1" x14ac:dyDescent="0.2">
      <c r="A15" s="51"/>
      <c r="B15" s="54"/>
      <c r="C15" s="58"/>
      <c r="D15" s="29" t="s">
        <v>18</v>
      </c>
      <c r="E15" s="20">
        <v>9.8000000000000007</v>
      </c>
      <c r="F15" s="20">
        <v>9.8000000000000007</v>
      </c>
      <c r="G15" s="20">
        <v>0</v>
      </c>
      <c r="H15" s="20">
        <v>0</v>
      </c>
      <c r="I15" s="20">
        <v>-9.8000000000000007</v>
      </c>
      <c r="J15" s="20">
        <v>0</v>
      </c>
      <c r="K15" s="74" t="s">
        <v>79</v>
      </c>
      <c r="L15" s="75"/>
    </row>
    <row r="16" spans="1:13" ht="13.5" thickBot="1" x14ac:dyDescent="0.25">
      <c r="A16" s="52"/>
      <c r="B16" s="55"/>
      <c r="C16" s="8" t="s">
        <v>14</v>
      </c>
      <c r="D16" s="17" t="s">
        <v>15</v>
      </c>
      <c r="E16" s="16">
        <v>3620.5</v>
      </c>
      <c r="F16" s="16">
        <v>3610.5</v>
      </c>
      <c r="G16" s="16">
        <v>2107.34</v>
      </c>
      <c r="H16" s="10">
        <v>10</v>
      </c>
      <c r="I16" s="10"/>
      <c r="J16" s="10"/>
      <c r="K16" s="94"/>
      <c r="L16" s="95"/>
    </row>
    <row r="17" spans="1:15" ht="12.75" customHeight="1" x14ac:dyDescent="0.2">
      <c r="A17" s="50">
        <v>1</v>
      </c>
      <c r="B17" s="65">
        <v>2</v>
      </c>
      <c r="C17" s="56" t="s">
        <v>31</v>
      </c>
      <c r="D17" s="14" t="s">
        <v>10</v>
      </c>
      <c r="E17" s="23">
        <v>6819</v>
      </c>
      <c r="F17" s="23">
        <v>6819</v>
      </c>
      <c r="G17" s="23">
        <v>3406</v>
      </c>
      <c r="H17" s="23">
        <v>0</v>
      </c>
      <c r="I17" s="23"/>
      <c r="J17" s="23"/>
      <c r="K17" s="96"/>
      <c r="L17" s="97"/>
    </row>
    <row r="18" spans="1:15" x14ac:dyDescent="0.2">
      <c r="A18" s="51"/>
      <c r="B18" s="66"/>
      <c r="C18" s="57"/>
      <c r="D18" s="14" t="s">
        <v>19</v>
      </c>
      <c r="E18" s="20">
        <v>185</v>
      </c>
      <c r="F18" s="20">
        <v>185</v>
      </c>
      <c r="G18" s="20">
        <v>0</v>
      </c>
      <c r="H18" s="20">
        <v>0</v>
      </c>
      <c r="I18" s="20"/>
      <c r="J18" s="20"/>
      <c r="K18" s="74"/>
      <c r="L18" s="75"/>
    </row>
    <row r="19" spans="1:15" x14ac:dyDescent="0.2">
      <c r="A19" s="51"/>
      <c r="B19" s="66"/>
      <c r="C19" s="57"/>
      <c r="D19" s="14" t="s">
        <v>46</v>
      </c>
      <c r="E19" s="7">
        <v>466.81</v>
      </c>
      <c r="F19" s="7">
        <v>466.81</v>
      </c>
      <c r="G19" s="20">
        <v>0</v>
      </c>
      <c r="H19" s="20">
        <v>0</v>
      </c>
      <c r="I19" s="20">
        <v>-58.81</v>
      </c>
      <c r="J19" s="20">
        <v>408</v>
      </c>
      <c r="K19" s="74" t="s">
        <v>59</v>
      </c>
      <c r="L19" s="75"/>
    </row>
    <row r="20" spans="1:15" x14ac:dyDescent="0.2">
      <c r="A20" s="51"/>
      <c r="B20" s="66"/>
      <c r="C20" s="57"/>
      <c r="D20" s="14" t="s">
        <v>27</v>
      </c>
      <c r="E20" s="20">
        <v>306.5</v>
      </c>
      <c r="F20" s="20">
        <v>306.5</v>
      </c>
      <c r="G20" s="20">
        <v>72</v>
      </c>
      <c r="H20" s="20">
        <v>0</v>
      </c>
      <c r="I20" s="20"/>
      <c r="J20" s="20"/>
      <c r="K20" s="74"/>
      <c r="L20" s="75"/>
      <c r="M20" s="15"/>
    </row>
    <row r="21" spans="1:15" x14ac:dyDescent="0.2">
      <c r="A21" s="51"/>
      <c r="B21" s="66"/>
      <c r="C21" s="57"/>
      <c r="D21" s="14" t="s">
        <v>18</v>
      </c>
      <c r="E21" s="20">
        <v>32</v>
      </c>
      <c r="F21" s="20">
        <v>32</v>
      </c>
      <c r="G21" s="20">
        <v>0</v>
      </c>
      <c r="H21" s="20">
        <v>0</v>
      </c>
      <c r="I21" s="20"/>
      <c r="J21" s="20"/>
      <c r="K21" s="74"/>
      <c r="L21" s="75"/>
    </row>
    <row r="22" spans="1:15" ht="18.75" customHeight="1" x14ac:dyDescent="0.2">
      <c r="A22" s="51"/>
      <c r="B22" s="66"/>
      <c r="C22" s="57"/>
      <c r="D22" s="14" t="s">
        <v>16</v>
      </c>
      <c r="E22" s="20">
        <v>6051</v>
      </c>
      <c r="F22" s="20">
        <v>6051</v>
      </c>
      <c r="G22" s="20">
        <v>4389.1000000000004</v>
      </c>
      <c r="H22" s="20">
        <v>0</v>
      </c>
      <c r="I22" s="20">
        <v>69.400000000000006</v>
      </c>
      <c r="J22" s="20">
        <v>6120.4</v>
      </c>
      <c r="K22" s="74" t="s">
        <v>69</v>
      </c>
      <c r="L22" s="75"/>
    </row>
    <row r="23" spans="1:15" ht="17.25" customHeight="1" x14ac:dyDescent="0.2">
      <c r="A23" s="51"/>
      <c r="B23" s="66"/>
      <c r="C23" s="57"/>
      <c r="D23" s="14" t="s">
        <v>12</v>
      </c>
      <c r="E23" s="23">
        <v>576.5</v>
      </c>
      <c r="F23" s="23">
        <v>576.5</v>
      </c>
      <c r="G23" s="23">
        <v>33</v>
      </c>
      <c r="H23" s="23">
        <v>0</v>
      </c>
      <c r="I23" s="38">
        <v>-9.4700000000000006</v>
      </c>
      <c r="J23" s="38">
        <v>567.03</v>
      </c>
      <c r="K23" s="74" t="s">
        <v>68</v>
      </c>
      <c r="L23" s="75"/>
    </row>
    <row r="24" spans="1:15" ht="27.75" customHeight="1" x14ac:dyDescent="0.2">
      <c r="A24" s="51"/>
      <c r="B24" s="66"/>
      <c r="C24" s="58"/>
      <c r="D24" s="14" t="s">
        <v>51</v>
      </c>
      <c r="E24" s="23">
        <v>130</v>
      </c>
      <c r="F24" s="23">
        <v>130</v>
      </c>
      <c r="G24" s="23">
        <v>72</v>
      </c>
      <c r="H24" s="23">
        <v>0</v>
      </c>
      <c r="I24" s="38">
        <v>224.5</v>
      </c>
      <c r="J24" s="38">
        <v>354.5</v>
      </c>
      <c r="K24" s="96" t="s">
        <v>70</v>
      </c>
      <c r="L24" s="97"/>
      <c r="O24" s="39"/>
    </row>
    <row r="25" spans="1:15" ht="18" customHeight="1" thickBot="1" x14ac:dyDescent="0.25">
      <c r="A25" s="52"/>
      <c r="B25" s="67"/>
      <c r="C25" s="8" t="s">
        <v>14</v>
      </c>
      <c r="D25" s="17" t="s">
        <v>15</v>
      </c>
      <c r="E25" s="16">
        <v>14566.81</v>
      </c>
      <c r="F25" s="16">
        <v>14566.81</v>
      </c>
      <c r="G25" s="10">
        <v>7900.1</v>
      </c>
      <c r="H25" s="10">
        <v>0</v>
      </c>
      <c r="I25" s="10"/>
      <c r="J25" s="10"/>
      <c r="K25" s="94"/>
      <c r="L25" s="95"/>
    </row>
    <row r="26" spans="1:15" ht="15" customHeight="1" x14ac:dyDescent="0.2">
      <c r="A26" s="50">
        <v>2</v>
      </c>
      <c r="B26" s="53">
        <v>3</v>
      </c>
      <c r="C26" s="56" t="s">
        <v>34</v>
      </c>
      <c r="D26" s="14" t="s">
        <v>10</v>
      </c>
      <c r="E26" s="7">
        <v>2039.41</v>
      </c>
      <c r="F26" s="7">
        <v>2016.21</v>
      </c>
      <c r="G26" s="7">
        <v>1093.78</v>
      </c>
      <c r="H26" s="20">
        <v>23.2</v>
      </c>
      <c r="I26" s="20" t="s">
        <v>62</v>
      </c>
      <c r="J26" s="20">
        <v>493.4</v>
      </c>
      <c r="K26" s="74" t="s">
        <v>66</v>
      </c>
      <c r="L26" s="75"/>
    </row>
    <row r="27" spans="1:15" ht="18" customHeight="1" x14ac:dyDescent="0.2">
      <c r="A27" s="51"/>
      <c r="B27" s="54"/>
      <c r="C27" s="57"/>
      <c r="D27" s="14" t="s">
        <v>19</v>
      </c>
      <c r="E27" s="20">
        <v>626.20000000000005</v>
      </c>
      <c r="F27" s="20">
        <v>592.79999999999995</v>
      </c>
      <c r="G27" s="20">
        <v>15.1</v>
      </c>
      <c r="H27" s="20">
        <v>33.4</v>
      </c>
      <c r="I27" s="20"/>
      <c r="J27" s="20">
        <v>97</v>
      </c>
      <c r="K27" s="74" t="s">
        <v>77</v>
      </c>
      <c r="L27" s="75"/>
    </row>
    <row r="28" spans="1:15" ht="17.25" customHeight="1" x14ac:dyDescent="0.2">
      <c r="A28" s="51"/>
      <c r="B28" s="54"/>
      <c r="C28" s="57"/>
      <c r="D28" s="14" t="s">
        <v>27</v>
      </c>
      <c r="E28" s="20">
        <v>20</v>
      </c>
      <c r="F28" s="20">
        <v>20</v>
      </c>
      <c r="G28" s="20">
        <v>0</v>
      </c>
      <c r="H28" s="20">
        <v>0</v>
      </c>
      <c r="I28" s="20"/>
      <c r="J28" s="20"/>
      <c r="K28" s="74"/>
      <c r="L28" s="75"/>
      <c r="M28" s="15"/>
    </row>
    <row r="29" spans="1:15" ht="13.5" hidden="1" customHeight="1" thickBot="1" x14ac:dyDescent="0.25">
      <c r="A29" s="51"/>
      <c r="B29" s="54"/>
      <c r="C29" s="57"/>
      <c r="D29" s="14" t="s">
        <v>49</v>
      </c>
      <c r="E29" s="7">
        <v>290</v>
      </c>
      <c r="F29" s="7">
        <v>290</v>
      </c>
      <c r="G29" s="7">
        <v>0</v>
      </c>
      <c r="H29" s="7">
        <v>0</v>
      </c>
      <c r="I29" s="7"/>
      <c r="J29" s="7"/>
      <c r="K29" s="98"/>
      <c r="L29" s="99"/>
    </row>
    <row r="30" spans="1:15" x14ac:dyDescent="0.2">
      <c r="A30" s="51"/>
      <c r="B30" s="54"/>
      <c r="C30" s="57"/>
      <c r="D30" s="14" t="s">
        <v>18</v>
      </c>
      <c r="E30" s="20">
        <v>290</v>
      </c>
      <c r="F30" s="20">
        <v>290</v>
      </c>
      <c r="G30" s="20">
        <v>0</v>
      </c>
      <c r="H30" s="20">
        <v>0</v>
      </c>
      <c r="I30" s="20"/>
      <c r="J30" s="20"/>
      <c r="K30" s="74"/>
      <c r="L30" s="75"/>
    </row>
    <row r="31" spans="1:15" x14ac:dyDescent="0.2">
      <c r="A31" s="51"/>
      <c r="B31" s="54"/>
      <c r="C31" s="57"/>
      <c r="D31" s="14" t="s">
        <v>12</v>
      </c>
      <c r="E31" s="7">
        <v>127.65</v>
      </c>
      <c r="F31" s="25">
        <v>108.25</v>
      </c>
      <c r="G31" s="7">
        <v>0.83</v>
      </c>
      <c r="H31" s="20">
        <v>19.399999999999999</v>
      </c>
      <c r="I31" s="20"/>
      <c r="J31" s="20"/>
      <c r="K31" s="74"/>
      <c r="L31" s="75"/>
    </row>
    <row r="32" spans="1:15" x14ac:dyDescent="0.2">
      <c r="A32" s="51"/>
      <c r="B32" s="54"/>
      <c r="C32" s="57"/>
      <c r="D32" s="14" t="s">
        <v>46</v>
      </c>
      <c r="E32" s="20">
        <v>904</v>
      </c>
      <c r="F32" s="20">
        <v>904</v>
      </c>
      <c r="G32" s="20">
        <v>0</v>
      </c>
      <c r="H32" s="20">
        <v>0</v>
      </c>
      <c r="I32" s="20" t="s">
        <v>60</v>
      </c>
      <c r="J32" s="20">
        <v>1844</v>
      </c>
      <c r="K32" s="74" t="s">
        <v>61</v>
      </c>
      <c r="L32" s="75"/>
    </row>
    <row r="33" spans="1:13" x14ac:dyDescent="0.2">
      <c r="A33" s="51"/>
      <c r="B33" s="54"/>
      <c r="C33" s="58"/>
      <c r="D33" s="14" t="s">
        <v>28</v>
      </c>
      <c r="E33" s="20">
        <v>144.30000000000001</v>
      </c>
      <c r="F33" s="20">
        <v>144.30000000000001</v>
      </c>
      <c r="G33" s="20">
        <v>0</v>
      </c>
      <c r="H33" s="20">
        <v>0</v>
      </c>
      <c r="I33" s="20"/>
      <c r="J33" s="20"/>
      <c r="K33" s="74"/>
      <c r="L33" s="75"/>
    </row>
    <row r="34" spans="1:13" ht="13.5" thickBot="1" x14ac:dyDescent="0.25">
      <c r="A34" s="52"/>
      <c r="B34" s="55"/>
      <c r="C34" s="8" t="s">
        <v>14</v>
      </c>
      <c r="D34" s="17" t="s">
        <v>15</v>
      </c>
      <c r="E34" s="16">
        <v>4151.5600000000004</v>
      </c>
      <c r="F34" s="16">
        <v>4075.56</v>
      </c>
      <c r="G34" s="16">
        <v>1109.71</v>
      </c>
      <c r="H34" s="10">
        <f>SUM(H26:H33)</f>
        <v>76</v>
      </c>
      <c r="I34" s="10"/>
      <c r="J34" s="10"/>
      <c r="K34" s="94"/>
      <c r="L34" s="95"/>
    </row>
    <row r="35" spans="1:13" ht="12.75" customHeight="1" x14ac:dyDescent="0.2">
      <c r="A35" s="50">
        <v>3</v>
      </c>
      <c r="B35" s="53">
        <v>4</v>
      </c>
      <c r="C35" s="56" t="s">
        <v>32</v>
      </c>
      <c r="D35" s="14" t="s">
        <v>10</v>
      </c>
      <c r="E35" s="21">
        <v>2960.17</v>
      </c>
      <c r="F35" s="21">
        <v>2890.2</v>
      </c>
      <c r="G35" s="21">
        <v>236.64</v>
      </c>
      <c r="H35" s="21">
        <v>69.97</v>
      </c>
      <c r="I35" s="22"/>
      <c r="J35" s="22">
        <v>50</v>
      </c>
      <c r="K35" s="100" t="s">
        <v>64</v>
      </c>
      <c r="L35" s="101"/>
    </row>
    <row r="36" spans="1:13" x14ac:dyDescent="0.2">
      <c r="A36" s="51"/>
      <c r="B36" s="54"/>
      <c r="C36" s="57"/>
      <c r="D36" s="14" t="s">
        <v>11</v>
      </c>
      <c r="E36" s="22">
        <v>0</v>
      </c>
      <c r="F36" s="22">
        <v>0</v>
      </c>
      <c r="G36" s="22">
        <v>0</v>
      </c>
      <c r="H36" s="22">
        <v>0</v>
      </c>
      <c r="I36" s="22"/>
      <c r="J36" s="22"/>
      <c r="K36" s="100"/>
      <c r="L36" s="101"/>
    </row>
    <row r="37" spans="1:13" x14ac:dyDescent="0.2">
      <c r="A37" s="51"/>
      <c r="B37" s="54"/>
      <c r="C37" s="57"/>
      <c r="D37" s="14" t="s">
        <v>27</v>
      </c>
      <c r="E37" s="22">
        <v>5633.4</v>
      </c>
      <c r="F37" s="22">
        <v>5633.4</v>
      </c>
      <c r="G37" s="22">
        <v>101</v>
      </c>
      <c r="H37" s="22">
        <v>0</v>
      </c>
      <c r="I37" s="22"/>
      <c r="J37" s="22">
        <v>3.6</v>
      </c>
      <c r="K37" s="100" t="s">
        <v>63</v>
      </c>
      <c r="L37" s="101"/>
    </row>
    <row r="38" spans="1:13" x14ac:dyDescent="0.2">
      <c r="A38" s="51"/>
      <c r="B38" s="54"/>
      <c r="C38" s="57"/>
      <c r="D38" s="14" t="s">
        <v>18</v>
      </c>
      <c r="E38" s="22">
        <v>10</v>
      </c>
      <c r="F38" s="22">
        <v>10</v>
      </c>
      <c r="G38" s="22">
        <v>0</v>
      </c>
      <c r="H38" s="22">
        <v>0</v>
      </c>
      <c r="I38" s="22"/>
      <c r="J38" s="22"/>
      <c r="K38" s="100"/>
      <c r="L38" s="101"/>
    </row>
    <row r="39" spans="1:13" ht="16.5" customHeight="1" x14ac:dyDescent="0.2">
      <c r="A39" s="51"/>
      <c r="B39" s="54"/>
      <c r="C39" s="57"/>
      <c r="D39" s="14" t="s">
        <v>49</v>
      </c>
      <c r="E39" s="22">
        <v>210</v>
      </c>
      <c r="F39" s="22">
        <v>210</v>
      </c>
      <c r="G39" s="22">
        <v>0</v>
      </c>
      <c r="H39" s="22">
        <v>0</v>
      </c>
      <c r="I39" s="22"/>
      <c r="J39" s="22"/>
      <c r="K39" s="100"/>
      <c r="L39" s="101"/>
    </row>
    <row r="40" spans="1:13" ht="45" customHeight="1" x14ac:dyDescent="0.2">
      <c r="A40" s="51"/>
      <c r="B40" s="54"/>
      <c r="C40" s="57"/>
      <c r="D40" s="14" t="s">
        <v>12</v>
      </c>
      <c r="E40" s="22">
        <v>177.7</v>
      </c>
      <c r="F40" s="22">
        <v>177.7</v>
      </c>
      <c r="G40" s="22">
        <v>92.1</v>
      </c>
      <c r="H40" s="22">
        <v>0</v>
      </c>
      <c r="I40" s="22">
        <v>17.3</v>
      </c>
      <c r="J40" s="22">
        <v>195</v>
      </c>
      <c r="K40" s="74" t="s">
        <v>71</v>
      </c>
      <c r="L40" s="75"/>
      <c r="M40" s="15"/>
    </row>
    <row r="41" spans="1:13" ht="22.5" customHeight="1" x14ac:dyDescent="0.2">
      <c r="A41" s="51"/>
      <c r="B41" s="54"/>
      <c r="C41" s="57"/>
      <c r="D41" s="14" t="s">
        <v>13</v>
      </c>
      <c r="E41" s="21">
        <v>1057.68</v>
      </c>
      <c r="F41" s="21">
        <v>1057.68</v>
      </c>
      <c r="G41" s="22">
        <v>66.5</v>
      </c>
      <c r="H41" s="22">
        <v>0</v>
      </c>
      <c r="I41" s="22"/>
      <c r="J41" s="37"/>
      <c r="K41" s="100"/>
      <c r="L41" s="101"/>
    </row>
    <row r="42" spans="1:13" x14ac:dyDescent="0.2">
      <c r="A42" s="51"/>
      <c r="B42" s="54"/>
      <c r="C42" s="58"/>
      <c r="D42" s="14" t="s">
        <v>19</v>
      </c>
      <c r="E42" s="21">
        <v>233.9</v>
      </c>
      <c r="F42" s="22">
        <v>0</v>
      </c>
      <c r="G42" s="22">
        <v>0</v>
      </c>
      <c r="H42" s="22">
        <v>233.9</v>
      </c>
      <c r="I42" s="22"/>
      <c r="J42" s="22"/>
      <c r="K42" s="100"/>
      <c r="L42" s="101"/>
    </row>
    <row r="43" spans="1:13" ht="13.5" thickBot="1" x14ac:dyDescent="0.25">
      <c r="A43" s="52"/>
      <c r="B43" s="55"/>
      <c r="C43" s="8" t="s">
        <v>14</v>
      </c>
      <c r="D43" s="17" t="s">
        <v>15</v>
      </c>
      <c r="E43" s="16">
        <v>10282.85</v>
      </c>
      <c r="F43" s="16">
        <v>9978.98</v>
      </c>
      <c r="G43" s="16">
        <v>496.24</v>
      </c>
      <c r="H43" s="16">
        <v>303.87</v>
      </c>
      <c r="I43" s="10"/>
      <c r="J43" s="10"/>
      <c r="K43" s="94"/>
      <c r="L43" s="95"/>
    </row>
    <row r="44" spans="1:13" ht="12.75" customHeight="1" x14ac:dyDescent="0.2">
      <c r="A44" s="50">
        <v>3</v>
      </c>
      <c r="B44" s="53">
        <v>5</v>
      </c>
      <c r="C44" s="56" t="s">
        <v>35</v>
      </c>
      <c r="D44" s="14" t="s">
        <v>10</v>
      </c>
      <c r="E44" s="7">
        <v>2572.5300000000002</v>
      </c>
      <c r="F44" s="7">
        <v>2524.83</v>
      </c>
      <c r="G44" s="7">
        <v>152.30000000000001</v>
      </c>
      <c r="H44" s="7">
        <v>47.7</v>
      </c>
      <c r="I44" s="20">
        <v>25.9</v>
      </c>
      <c r="J44" s="20"/>
      <c r="K44" s="74" t="s">
        <v>65</v>
      </c>
      <c r="L44" s="75"/>
    </row>
    <row r="45" spans="1:13" x14ac:dyDescent="0.2">
      <c r="A45" s="51"/>
      <c r="B45" s="54"/>
      <c r="C45" s="57"/>
      <c r="D45" s="14" t="s">
        <v>29</v>
      </c>
      <c r="E45" s="27">
        <v>0</v>
      </c>
      <c r="F45" s="27">
        <v>0</v>
      </c>
      <c r="G45" s="27">
        <v>0</v>
      </c>
      <c r="H45" s="27">
        <v>0</v>
      </c>
      <c r="I45" s="20"/>
      <c r="J45" s="20"/>
      <c r="K45" s="74"/>
      <c r="L45" s="75"/>
    </row>
    <row r="46" spans="1:13" x14ac:dyDescent="0.2">
      <c r="A46" s="51"/>
      <c r="B46" s="54"/>
      <c r="C46" s="57"/>
      <c r="D46" s="14" t="s">
        <v>13</v>
      </c>
      <c r="E46" s="20">
        <v>1735</v>
      </c>
      <c r="F46" s="20">
        <v>535</v>
      </c>
      <c r="G46" s="27">
        <v>0</v>
      </c>
      <c r="H46" s="7">
        <v>1200</v>
      </c>
      <c r="I46" s="20"/>
      <c r="J46" s="20"/>
      <c r="K46" s="74"/>
      <c r="L46" s="75"/>
    </row>
    <row r="47" spans="1:13" x14ac:dyDescent="0.2">
      <c r="A47" s="51"/>
      <c r="B47" s="54"/>
      <c r="C47" s="57"/>
      <c r="D47" s="14" t="s">
        <v>12</v>
      </c>
      <c r="E47" s="20">
        <v>103</v>
      </c>
      <c r="F47" s="20">
        <v>98</v>
      </c>
      <c r="G47" s="7">
        <v>5.69</v>
      </c>
      <c r="H47" s="20">
        <v>5</v>
      </c>
      <c r="I47" s="20"/>
      <c r="J47" s="20"/>
      <c r="K47" s="74"/>
      <c r="L47" s="75"/>
    </row>
    <row r="48" spans="1:13" x14ac:dyDescent="0.2">
      <c r="A48" s="51"/>
      <c r="B48" s="54"/>
      <c r="C48" s="57"/>
      <c r="D48" s="14" t="s">
        <v>18</v>
      </c>
      <c r="E48" s="7">
        <v>627.19000000000005</v>
      </c>
      <c r="F48" s="7">
        <v>627.19000000000005</v>
      </c>
      <c r="G48" s="20">
        <v>0</v>
      </c>
      <c r="H48" s="20">
        <v>0</v>
      </c>
      <c r="I48" s="20"/>
      <c r="J48" s="20"/>
      <c r="K48" s="74"/>
      <c r="L48" s="75"/>
    </row>
    <row r="49" spans="1:12" x14ac:dyDescent="0.2">
      <c r="A49" s="51"/>
      <c r="B49" s="54"/>
      <c r="C49" s="57"/>
      <c r="D49" s="14" t="s">
        <v>27</v>
      </c>
      <c r="E49" s="7">
        <v>233.95</v>
      </c>
      <c r="F49" s="7">
        <v>233.95</v>
      </c>
      <c r="G49" s="20">
        <v>0</v>
      </c>
      <c r="H49" s="20">
        <v>0</v>
      </c>
      <c r="I49" s="20"/>
      <c r="J49" s="20"/>
      <c r="K49" s="74"/>
      <c r="L49" s="75"/>
    </row>
    <row r="50" spans="1:12" x14ac:dyDescent="0.2">
      <c r="A50" s="51"/>
      <c r="B50" s="54"/>
      <c r="C50" s="57"/>
      <c r="D50" s="14" t="s">
        <v>17</v>
      </c>
      <c r="E50" s="20">
        <v>0</v>
      </c>
      <c r="F50" s="20">
        <v>0</v>
      </c>
      <c r="G50" s="20">
        <v>0</v>
      </c>
      <c r="H50" s="20">
        <v>0</v>
      </c>
      <c r="I50" s="20"/>
      <c r="J50" s="20"/>
      <c r="K50" s="74"/>
      <c r="L50" s="75"/>
    </row>
    <row r="51" spans="1:12" ht="19.5" customHeight="1" x14ac:dyDescent="0.2">
      <c r="A51" s="51"/>
      <c r="B51" s="54"/>
      <c r="C51" s="57"/>
      <c r="D51" s="14" t="s">
        <v>28</v>
      </c>
      <c r="E51" s="20">
        <v>0</v>
      </c>
      <c r="F51" s="20">
        <v>0</v>
      </c>
      <c r="G51" s="20">
        <v>0</v>
      </c>
      <c r="H51" s="20">
        <v>0</v>
      </c>
      <c r="I51" s="20">
        <v>329</v>
      </c>
      <c r="J51" s="20">
        <v>329</v>
      </c>
      <c r="K51" s="74" t="s">
        <v>76</v>
      </c>
      <c r="L51" s="75"/>
    </row>
    <row r="52" spans="1:12" ht="12.75" customHeight="1" x14ac:dyDescent="0.2">
      <c r="A52" s="51"/>
      <c r="B52" s="54"/>
      <c r="C52" s="58"/>
      <c r="D52" s="14" t="s">
        <v>19</v>
      </c>
      <c r="E52" s="7">
        <v>1237.6600000000001</v>
      </c>
      <c r="F52" s="7">
        <v>1237.6600000000001</v>
      </c>
      <c r="G52" s="20">
        <v>0</v>
      </c>
      <c r="H52" s="20">
        <v>0</v>
      </c>
      <c r="I52" s="20">
        <v>319.2</v>
      </c>
      <c r="J52" s="20">
        <v>1589.5</v>
      </c>
      <c r="K52" s="74" t="s">
        <v>65</v>
      </c>
      <c r="L52" s="75"/>
    </row>
    <row r="53" spans="1:12" ht="13.5" thickBot="1" x14ac:dyDescent="0.25">
      <c r="A53" s="52"/>
      <c r="B53" s="55"/>
      <c r="C53" s="8" t="s">
        <v>14</v>
      </c>
      <c r="D53" s="17" t="s">
        <v>15</v>
      </c>
      <c r="E53" s="16">
        <v>6509.33</v>
      </c>
      <c r="F53" s="16">
        <v>5256.63</v>
      </c>
      <c r="G53" s="16">
        <v>157.99</v>
      </c>
      <c r="H53" s="16">
        <v>1252.7</v>
      </c>
      <c r="I53" s="10"/>
      <c r="J53" s="10"/>
      <c r="K53" s="94"/>
      <c r="L53" s="95"/>
    </row>
    <row r="54" spans="1:12" ht="13.5" customHeight="1" x14ac:dyDescent="0.2">
      <c r="A54" s="50">
        <v>3</v>
      </c>
      <c r="B54" s="53">
        <v>6</v>
      </c>
      <c r="C54" s="56" t="s">
        <v>36</v>
      </c>
      <c r="D54" s="14" t="s">
        <v>10</v>
      </c>
      <c r="E54" s="28">
        <v>95</v>
      </c>
      <c r="F54" s="28">
        <v>95</v>
      </c>
      <c r="G54" s="28">
        <v>0</v>
      </c>
      <c r="H54" s="28">
        <v>0</v>
      </c>
      <c r="I54" s="24">
        <v>-24.2</v>
      </c>
      <c r="J54" s="24">
        <v>70.8</v>
      </c>
      <c r="K54" s="106"/>
      <c r="L54" s="107"/>
    </row>
    <row r="55" spans="1:12" x14ac:dyDescent="0.2">
      <c r="A55" s="51"/>
      <c r="B55" s="54"/>
      <c r="C55" s="57"/>
      <c r="D55" s="14" t="s">
        <v>30</v>
      </c>
      <c r="E55" s="28">
        <v>130</v>
      </c>
      <c r="F55" s="28">
        <v>130</v>
      </c>
      <c r="G55" s="28">
        <v>0</v>
      </c>
      <c r="H55" s="28">
        <v>0</v>
      </c>
      <c r="I55" s="28"/>
      <c r="J55" s="28"/>
      <c r="K55" s="102"/>
      <c r="L55" s="103"/>
    </row>
    <row r="56" spans="1:12" x14ac:dyDescent="0.2">
      <c r="A56" s="51"/>
      <c r="B56" s="54"/>
      <c r="C56" s="57"/>
      <c r="D56" s="14" t="s">
        <v>13</v>
      </c>
      <c r="E56" s="28">
        <v>290</v>
      </c>
      <c r="F56" s="28">
        <v>290</v>
      </c>
      <c r="G56" s="28">
        <v>0</v>
      </c>
      <c r="H56" s="28">
        <v>0</v>
      </c>
      <c r="I56" s="28">
        <v>-34</v>
      </c>
      <c r="J56" s="28">
        <v>256</v>
      </c>
      <c r="K56" s="102" t="s">
        <v>72</v>
      </c>
      <c r="L56" s="103"/>
    </row>
    <row r="57" spans="1:12" x14ac:dyDescent="0.2">
      <c r="A57" s="51"/>
      <c r="B57" s="54"/>
      <c r="C57" s="57"/>
      <c r="D57" s="14" t="s">
        <v>18</v>
      </c>
      <c r="E57" s="28">
        <v>239.5</v>
      </c>
      <c r="F57" s="28">
        <v>239.5</v>
      </c>
      <c r="G57" s="28">
        <v>0</v>
      </c>
      <c r="H57" s="28">
        <v>0</v>
      </c>
      <c r="I57" s="28">
        <v>154.5</v>
      </c>
      <c r="J57" s="28">
        <v>85.1</v>
      </c>
      <c r="K57" s="102" t="s">
        <v>74</v>
      </c>
      <c r="L57" s="103"/>
    </row>
    <row r="58" spans="1:12" x14ac:dyDescent="0.2">
      <c r="A58" s="51"/>
      <c r="B58" s="54"/>
      <c r="C58" s="57"/>
      <c r="D58" s="14" t="s">
        <v>12</v>
      </c>
      <c r="E58" s="28">
        <v>0</v>
      </c>
      <c r="F58" s="28">
        <v>0</v>
      </c>
      <c r="G58" s="28">
        <v>0</v>
      </c>
      <c r="H58" s="28">
        <v>0</v>
      </c>
      <c r="I58" s="28"/>
      <c r="J58" s="28"/>
      <c r="K58" s="102"/>
      <c r="L58" s="103"/>
    </row>
    <row r="59" spans="1:12" x14ac:dyDescent="0.2">
      <c r="A59" s="51"/>
      <c r="B59" s="54"/>
      <c r="C59" s="57"/>
      <c r="D59" s="14" t="s">
        <v>27</v>
      </c>
      <c r="E59" s="28">
        <v>0</v>
      </c>
      <c r="F59" s="28">
        <v>0</v>
      </c>
      <c r="G59" s="28">
        <v>0</v>
      </c>
      <c r="H59" s="28">
        <v>0</v>
      </c>
      <c r="I59" s="28"/>
      <c r="J59" s="28"/>
      <c r="K59" s="102"/>
      <c r="L59" s="103"/>
    </row>
    <row r="60" spans="1:12" ht="21" customHeight="1" x14ac:dyDescent="0.2">
      <c r="A60" s="51"/>
      <c r="B60" s="54"/>
      <c r="C60" s="57"/>
      <c r="D60" s="14" t="s">
        <v>75</v>
      </c>
      <c r="E60" s="28">
        <v>0</v>
      </c>
      <c r="F60" s="28">
        <v>0</v>
      </c>
      <c r="G60" s="28">
        <v>0</v>
      </c>
      <c r="H60" s="28">
        <v>0</v>
      </c>
      <c r="I60" s="28">
        <v>47</v>
      </c>
      <c r="J60" s="28">
        <v>47</v>
      </c>
      <c r="K60" s="102" t="s">
        <v>73</v>
      </c>
      <c r="L60" s="103"/>
    </row>
    <row r="61" spans="1:12" x14ac:dyDescent="0.2">
      <c r="A61" s="51"/>
      <c r="B61" s="54"/>
      <c r="C61" s="58"/>
      <c r="D61" s="14" t="s">
        <v>19</v>
      </c>
      <c r="E61" s="28">
        <v>728.5</v>
      </c>
      <c r="F61" s="28">
        <v>728.5</v>
      </c>
      <c r="G61" s="28">
        <v>0</v>
      </c>
      <c r="H61" s="28">
        <v>0</v>
      </c>
      <c r="I61" s="28">
        <v>-161</v>
      </c>
      <c r="J61" s="28">
        <v>567.5</v>
      </c>
      <c r="K61" s="102" t="s">
        <v>67</v>
      </c>
      <c r="L61" s="103"/>
    </row>
    <row r="62" spans="1:12" ht="13.5" thickBot="1" x14ac:dyDescent="0.25">
      <c r="A62" s="52"/>
      <c r="B62" s="55"/>
      <c r="C62" s="8" t="s">
        <v>14</v>
      </c>
      <c r="D62" s="9" t="s">
        <v>15</v>
      </c>
      <c r="E62" s="10">
        <f t="shared" ref="E62:H62" si="0">SUM(E54:E61)</f>
        <v>1483</v>
      </c>
      <c r="F62" s="10">
        <f t="shared" si="0"/>
        <v>1483</v>
      </c>
      <c r="G62" s="10">
        <f t="shared" si="0"/>
        <v>0</v>
      </c>
      <c r="H62" s="10">
        <f t="shared" si="0"/>
        <v>0</v>
      </c>
      <c r="I62" s="11"/>
      <c r="J62" s="11"/>
      <c r="K62" s="104"/>
      <c r="L62" s="105"/>
    </row>
    <row r="63" spans="1:12" ht="13.5" customHeight="1" thickBot="1" x14ac:dyDescent="0.25">
      <c r="A63" s="46" t="s">
        <v>20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2" ht="12.75" customHeight="1" x14ac:dyDescent="0.2">
      <c r="A64" s="59" t="s">
        <v>21</v>
      </c>
      <c r="B64" s="60"/>
      <c r="C64" s="61"/>
      <c r="D64" s="32" t="s">
        <v>10</v>
      </c>
      <c r="E64" s="5">
        <f>(E9+E17+E35+E44+E54+E26)</f>
        <v>16829.920000000002</v>
      </c>
      <c r="F64" s="5">
        <f>(F9+F17+F35+F44+F54+F26)</f>
        <v>16679.05</v>
      </c>
      <c r="G64" s="5">
        <f>(G9+G17+G35+G44+G54+G26)</f>
        <v>6217.1600000000008</v>
      </c>
      <c r="H64" s="5">
        <f>(H9+H17+H35+H44+H54+H26)</f>
        <v>150.87</v>
      </c>
      <c r="I64" s="5"/>
      <c r="J64" s="5"/>
      <c r="K64" s="112"/>
      <c r="L64" s="113"/>
    </row>
    <row r="65" spans="1:12" ht="12.75" customHeight="1" x14ac:dyDescent="0.2">
      <c r="A65" s="43" t="s">
        <v>25</v>
      </c>
      <c r="B65" s="44"/>
      <c r="C65" s="45"/>
      <c r="D65" s="33" t="s">
        <v>19</v>
      </c>
      <c r="E65" s="5">
        <f>(E14+E18+E342+E27+E42+E52+E61)</f>
        <v>3066.96</v>
      </c>
      <c r="F65" s="5">
        <f>(F14+F18+F342+F27+F42+F52+F61)</f>
        <v>2799.66</v>
      </c>
      <c r="G65" s="5">
        <f>(G14+G18+G342+G27+G42+G52+G61)</f>
        <v>15.1</v>
      </c>
      <c r="H65" s="5">
        <f>(H14+H18+H342+H27+H42+H52+H61)</f>
        <v>267.3</v>
      </c>
      <c r="I65" s="5"/>
      <c r="J65" s="5"/>
      <c r="K65" s="112"/>
      <c r="L65" s="113"/>
    </row>
    <row r="66" spans="1:12" ht="12.75" customHeight="1" x14ac:dyDescent="0.2">
      <c r="A66" s="44" t="s">
        <v>47</v>
      </c>
      <c r="B66" s="44"/>
      <c r="C66" s="45"/>
      <c r="D66" s="33" t="s">
        <v>27</v>
      </c>
      <c r="E66" s="5">
        <f>(E12+E28+E37+E49+E59+E20)</f>
        <v>6303.8499999999995</v>
      </c>
      <c r="F66" s="5">
        <f>(F12+F28+F37+F49+F59+F20)</f>
        <v>6303.8499999999995</v>
      </c>
      <c r="G66" s="5">
        <f>(G12+G28+G37+G49+G59+G20)</f>
        <v>228</v>
      </c>
      <c r="H66" s="5">
        <f>(H12+H28+H37+H49+H59+H20)</f>
        <v>0</v>
      </c>
      <c r="I66" s="5"/>
      <c r="J66" s="5"/>
      <c r="K66" s="112"/>
      <c r="L66" s="113"/>
    </row>
    <row r="67" spans="1:12" ht="12.75" customHeight="1" x14ac:dyDescent="0.2">
      <c r="A67" s="43" t="s">
        <v>38</v>
      </c>
      <c r="B67" s="44"/>
      <c r="C67" s="45"/>
      <c r="D67" s="33" t="s">
        <v>18</v>
      </c>
      <c r="E67" s="5">
        <f>E48+E38+E30+E21+E15+E57</f>
        <v>1208.49</v>
      </c>
      <c r="F67" s="5">
        <f>F48+F38+F30+F21+F15+F57</f>
        <v>1208.49</v>
      </c>
      <c r="G67" s="5">
        <f>G48+G38+G30+G21+G15+G57</f>
        <v>0</v>
      </c>
      <c r="H67" s="5">
        <f>H48+H38+H30+H21+H15+H57</f>
        <v>0</v>
      </c>
      <c r="I67" s="5"/>
      <c r="J67" s="5"/>
      <c r="K67" s="112"/>
      <c r="L67" s="113"/>
    </row>
    <row r="68" spans="1:12" ht="12.75" customHeight="1" x14ac:dyDescent="0.2">
      <c r="A68" s="43" t="s">
        <v>22</v>
      </c>
      <c r="B68" s="44"/>
      <c r="C68" s="45"/>
      <c r="D68" s="33" t="s">
        <v>16</v>
      </c>
      <c r="E68" s="5">
        <f>(E22)</f>
        <v>6051</v>
      </c>
      <c r="F68" s="5">
        <f>(F22)</f>
        <v>6051</v>
      </c>
      <c r="G68" s="5">
        <f>(G22)</f>
        <v>4389.1000000000004</v>
      </c>
      <c r="H68" s="5">
        <f>(H22)</f>
        <v>0</v>
      </c>
      <c r="I68" s="5"/>
      <c r="J68" s="5"/>
      <c r="K68" s="112"/>
      <c r="L68" s="113"/>
    </row>
    <row r="69" spans="1:12" ht="12.75" customHeight="1" x14ac:dyDescent="0.2">
      <c r="A69" s="43" t="s">
        <v>23</v>
      </c>
      <c r="B69" s="44"/>
      <c r="C69" s="45"/>
      <c r="D69" s="34" t="s">
        <v>12</v>
      </c>
      <c r="E69" s="5">
        <f>(E58+E47+E40+E31+E23+O22+E11)</f>
        <v>1014.85</v>
      </c>
      <c r="F69" s="5">
        <f>(F58+F47+F40+F31+F23+P22+F11)</f>
        <v>990.45</v>
      </c>
      <c r="G69" s="5">
        <f>(G58+G47+G40+G31+G23+Q22+G11)</f>
        <v>133.62</v>
      </c>
      <c r="H69" s="5">
        <f>(H58+H47+H40+H31+H23+R22+H11)</f>
        <v>24.4</v>
      </c>
      <c r="I69" s="5"/>
      <c r="J69" s="5"/>
      <c r="K69" s="112"/>
      <c r="L69" s="113"/>
    </row>
    <row r="70" spans="1:12" ht="12.75" customHeight="1" x14ac:dyDescent="0.2">
      <c r="A70" s="43" t="s">
        <v>39</v>
      </c>
      <c r="B70" s="44"/>
      <c r="C70" s="45"/>
      <c r="D70" s="34" t="s">
        <v>28</v>
      </c>
      <c r="E70" s="5">
        <f>(E60+E33)</f>
        <v>144.30000000000001</v>
      </c>
      <c r="F70" s="5">
        <f>(F60+F33)</f>
        <v>144.30000000000001</v>
      </c>
      <c r="G70" s="5">
        <f>(G60+G33)</f>
        <v>0</v>
      </c>
      <c r="H70" s="5">
        <f>(H60+H33)</f>
        <v>0</v>
      </c>
      <c r="I70" s="5"/>
      <c r="J70" s="5"/>
      <c r="K70" s="112"/>
      <c r="L70" s="113"/>
    </row>
    <row r="71" spans="1:12" ht="21.75" customHeight="1" x14ac:dyDescent="0.2">
      <c r="A71" s="43" t="s">
        <v>40</v>
      </c>
      <c r="B71" s="44"/>
      <c r="C71" s="45"/>
      <c r="D71" s="34" t="s">
        <v>11</v>
      </c>
      <c r="E71" s="5">
        <f>(E36)</f>
        <v>0</v>
      </c>
      <c r="F71" s="5">
        <f>(F36)</f>
        <v>0</v>
      </c>
      <c r="G71" s="5">
        <f>(G36)</f>
        <v>0</v>
      </c>
      <c r="H71" s="5">
        <f>(H36)</f>
        <v>0</v>
      </c>
      <c r="I71" s="5"/>
      <c r="J71" s="5"/>
      <c r="K71" s="112"/>
      <c r="L71" s="113"/>
    </row>
    <row r="72" spans="1:12" ht="12.75" customHeight="1" x14ac:dyDescent="0.2">
      <c r="A72" s="43" t="s">
        <v>37</v>
      </c>
      <c r="B72" s="44"/>
      <c r="C72" s="45"/>
      <c r="D72" s="35" t="s">
        <v>13</v>
      </c>
      <c r="E72" s="5">
        <f>(E56+E46+E41+E24+E10)</f>
        <v>4283.8700000000008</v>
      </c>
      <c r="F72" s="5">
        <f>(F56+F46+F41+F24+F10)</f>
        <v>3083.87</v>
      </c>
      <c r="G72" s="5">
        <f>(G56+G46+G41+G24+G10)</f>
        <v>860.4</v>
      </c>
      <c r="H72" s="5">
        <f>(H56+H46+H41+H24+H10)</f>
        <v>1200</v>
      </c>
      <c r="I72" s="5"/>
      <c r="J72" s="5"/>
      <c r="K72" s="112"/>
      <c r="L72" s="113"/>
    </row>
    <row r="73" spans="1:12" ht="12.75" customHeight="1" x14ac:dyDescent="0.2">
      <c r="A73" s="43" t="s">
        <v>42</v>
      </c>
      <c r="B73" s="44"/>
      <c r="C73" s="45"/>
      <c r="D73" s="35" t="s">
        <v>29</v>
      </c>
      <c r="E73" s="5">
        <f>(E19+E32+E39+E45)</f>
        <v>1580.81</v>
      </c>
      <c r="F73" s="5">
        <f>(F19+F32+F39+F45)</f>
        <v>1580.81</v>
      </c>
      <c r="G73" s="5">
        <f>(G19+G32+G39+G45)</f>
        <v>0</v>
      </c>
      <c r="H73" s="5">
        <f>(H19+H32+H39+H45)</f>
        <v>0</v>
      </c>
      <c r="I73" s="5"/>
      <c r="J73" s="5"/>
      <c r="K73" s="112"/>
      <c r="L73" s="113"/>
    </row>
    <row r="74" spans="1:12" ht="12.75" customHeight="1" x14ac:dyDescent="0.2">
      <c r="A74" s="43" t="s">
        <v>45</v>
      </c>
      <c r="B74" s="44"/>
      <c r="C74" s="45"/>
      <c r="D74" s="35" t="s">
        <v>44</v>
      </c>
      <c r="E74" s="6">
        <v>0</v>
      </c>
      <c r="F74" s="6">
        <v>0</v>
      </c>
      <c r="G74" s="6">
        <v>0</v>
      </c>
      <c r="H74" s="6">
        <v>0</v>
      </c>
      <c r="I74" s="6"/>
      <c r="J74" s="6"/>
      <c r="K74" s="108"/>
      <c r="L74" s="109"/>
    </row>
    <row r="75" spans="1:12" ht="12.75" customHeight="1" x14ac:dyDescent="0.2">
      <c r="A75" s="43" t="s">
        <v>24</v>
      </c>
      <c r="B75" s="44"/>
      <c r="C75" s="45"/>
      <c r="D75" s="35" t="s">
        <v>17</v>
      </c>
      <c r="E75" s="6">
        <f t="shared" ref="E75:H76" si="1">(E50)</f>
        <v>0</v>
      </c>
      <c r="F75" s="6">
        <f t="shared" si="1"/>
        <v>0</v>
      </c>
      <c r="G75" s="6">
        <f t="shared" si="1"/>
        <v>0</v>
      </c>
      <c r="H75" s="6">
        <f t="shared" si="1"/>
        <v>0</v>
      </c>
      <c r="I75" s="6"/>
      <c r="J75" s="6"/>
      <c r="K75" s="108"/>
      <c r="L75" s="109"/>
    </row>
    <row r="76" spans="1:12" ht="21.75" customHeight="1" x14ac:dyDescent="0.2">
      <c r="A76" s="43" t="s">
        <v>40</v>
      </c>
      <c r="B76" s="44"/>
      <c r="C76" s="45"/>
      <c r="D76" s="36" t="s">
        <v>53</v>
      </c>
      <c r="E76" s="18">
        <f t="shared" si="1"/>
        <v>0</v>
      </c>
      <c r="F76" s="18">
        <f t="shared" si="1"/>
        <v>0</v>
      </c>
      <c r="G76" s="18">
        <f t="shared" si="1"/>
        <v>0</v>
      </c>
      <c r="H76" s="18">
        <f t="shared" si="1"/>
        <v>0</v>
      </c>
      <c r="I76" s="18"/>
      <c r="J76" s="18"/>
      <c r="K76" s="110"/>
      <c r="L76" s="111"/>
    </row>
    <row r="77" spans="1:12" ht="30.75" customHeight="1" x14ac:dyDescent="0.2">
      <c r="A77" s="43" t="s">
        <v>41</v>
      </c>
      <c r="B77" s="44"/>
      <c r="C77" s="45"/>
      <c r="D77" s="17" t="s">
        <v>30</v>
      </c>
      <c r="E77" s="6">
        <f>(E55)</f>
        <v>130</v>
      </c>
      <c r="F77" s="6">
        <f>(F55)</f>
        <v>130</v>
      </c>
      <c r="G77" s="6">
        <f>(G55)</f>
        <v>0</v>
      </c>
      <c r="H77" s="6">
        <f>(H55)</f>
        <v>0</v>
      </c>
      <c r="I77" s="6"/>
      <c r="J77" s="6"/>
      <c r="K77" s="108"/>
      <c r="L77" s="109"/>
    </row>
    <row r="78" spans="1:12" ht="13.5" customHeight="1" thickBot="1" x14ac:dyDescent="0.25">
      <c r="A78" s="40" t="s">
        <v>26</v>
      </c>
      <c r="B78" s="41"/>
      <c r="C78" s="42"/>
      <c r="D78" s="13"/>
      <c r="E78" s="12">
        <f>SUM(E64:E77)</f>
        <v>40614.050000000003</v>
      </c>
      <c r="F78" s="12">
        <f t="shared" ref="F78:H78" si="2">SUM(F64:F77)</f>
        <v>38971.480000000003</v>
      </c>
      <c r="G78" s="12">
        <f t="shared" si="2"/>
        <v>11843.380000000001</v>
      </c>
      <c r="H78" s="12">
        <f t="shared" si="2"/>
        <v>1642.57</v>
      </c>
      <c r="I78" s="12">
        <f t="shared" ref="I78:K78" si="3">SUM(I64:I77)</f>
        <v>0</v>
      </c>
      <c r="J78" s="12">
        <f t="shared" si="3"/>
        <v>0</v>
      </c>
      <c r="K78" s="114">
        <f t="shared" si="3"/>
        <v>0</v>
      </c>
      <c r="L78" s="115"/>
    </row>
    <row r="79" spans="1:12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</row>
    <row r="80" spans="1:12" x14ac:dyDescent="0.2">
      <c r="A80" s="4"/>
      <c r="B80" s="1"/>
      <c r="C80" s="1"/>
      <c r="D80" s="1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">
      <c r="A82" s="1"/>
      <c r="B82" s="1"/>
      <c r="C82" s="1"/>
      <c r="D82" s="1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1"/>
      <c r="B83" s="1"/>
      <c r="C83" s="1"/>
    </row>
  </sheetData>
  <mergeCells count="120">
    <mergeCell ref="K75:L75"/>
    <mergeCell ref="K76:L76"/>
    <mergeCell ref="K77:L77"/>
    <mergeCell ref="K64:L64"/>
    <mergeCell ref="K78:L78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59:L59"/>
    <mergeCell ref="K60:L60"/>
    <mergeCell ref="K61:L61"/>
    <mergeCell ref="K62:L62"/>
    <mergeCell ref="K54:L54"/>
    <mergeCell ref="K55:L55"/>
    <mergeCell ref="K56:L56"/>
    <mergeCell ref="K57:L57"/>
    <mergeCell ref="K58:L58"/>
    <mergeCell ref="K49:L49"/>
    <mergeCell ref="K50:L50"/>
    <mergeCell ref="K51:L51"/>
    <mergeCell ref="K52:L52"/>
    <mergeCell ref="K53:L5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I5:L5"/>
    <mergeCell ref="E5:H5"/>
    <mergeCell ref="J6:J8"/>
    <mergeCell ref="K6:L8"/>
    <mergeCell ref="F7:G7"/>
    <mergeCell ref="I6:I8"/>
    <mergeCell ref="F6:H6"/>
    <mergeCell ref="H7:H8"/>
    <mergeCell ref="K19:L19"/>
    <mergeCell ref="C54:C61"/>
    <mergeCell ref="B54:B62"/>
    <mergeCell ref="A54:A62"/>
    <mergeCell ref="C35:C42"/>
    <mergeCell ref="B35:B43"/>
    <mergeCell ref="A35:A43"/>
    <mergeCell ref="J1:L1"/>
    <mergeCell ref="A2:L2"/>
    <mergeCell ref="A3:L3"/>
    <mergeCell ref="A26:A34"/>
    <mergeCell ref="A17:A25"/>
    <mergeCell ref="B17:B25"/>
    <mergeCell ref="C17:C24"/>
    <mergeCell ref="A5:A8"/>
    <mergeCell ref="B5:B8"/>
    <mergeCell ref="C9:C15"/>
    <mergeCell ref="K9:L9"/>
    <mergeCell ref="K10:L10"/>
    <mergeCell ref="K11:L11"/>
    <mergeCell ref="K12:L12"/>
    <mergeCell ref="K13:L13"/>
    <mergeCell ref="D5:D8"/>
    <mergeCell ref="C5:C8"/>
    <mergeCell ref="E6:E8"/>
    <mergeCell ref="A78:C78"/>
    <mergeCell ref="A69:C69"/>
    <mergeCell ref="A68:C68"/>
    <mergeCell ref="A65:C65"/>
    <mergeCell ref="A63:L63"/>
    <mergeCell ref="A77:C77"/>
    <mergeCell ref="A4:L4"/>
    <mergeCell ref="A67:C67"/>
    <mergeCell ref="A44:A53"/>
    <mergeCell ref="B26:B34"/>
    <mergeCell ref="C26:C33"/>
    <mergeCell ref="B44:B53"/>
    <mergeCell ref="C44:C52"/>
    <mergeCell ref="A9:A16"/>
    <mergeCell ref="B9:B16"/>
    <mergeCell ref="A76:C76"/>
    <mergeCell ref="A74:C74"/>
    <mergeCell ref="A73:C73"/>
    <mergeCell ref="A72:C72"/>
    <mergeCell ref="A71:C71"/>
    <mergeCell ref="A64:C64"/>
    <mergeCell ref="A70:C70"/>
    <mergeCell ref="A75:C75"/>
    <mergeCell ref="A66:C66"/>
  </mergeCells>
  <phoneticPr fontId="10" type="noConversion"/>
  <printOptions horizontalCentered="1"/>
  <pageMargins left="0.39370078740157483" right="0.39370078740157483" top="0.98425196850393704" bottom="0.39370078740157483" header="0.59055118110236227" footer="0.51181102362204722"/>
  <pageSetup paperSize="9" scale="84" orientation="landscape" horizontalDpi="300" verticalDpi="300" r:id="rId1"/>
  <headerFooter alignWithMargins="0">
    <oddHeader>&amp;C&amp;P</odd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KEIP01-0032</dc:creator>
  <cp:lastModifiedBy>Jurgita Jurkonyte</cp:lastModifiedBy>
  <cp:lastPrinted>2017-03-22T07:02:36Z</cp:lastPrinted>
  <dcterms:created xsi:type="dcterms:W3CDTF">2011-02-14T11:38:11Z</dcterms:created>
  <dcterms:modified xsi:type="dcterms:W3CDTF">2017-03-22T08:43:49Z</dcterms:modified>
</cp:coreProperties>
</file>